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<sst xmlns="http://schemas.openxmlformats.org/spreadsheetml/2006/main" count="146" uniqueCount="108">
  <si>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</si>
  <si>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</si>
  <si>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</si>
  <si>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</si>
  <si>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</si>
  <si>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</si>
  <si>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</si>
  <si>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</si>
  <si>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</si>
  <si>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</si>
  <si>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</si>
  <si>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</si>
  <si>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</si>
  <si>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</si>
  <si>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</si>
  <si>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</si>
  <si>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</si>
  <si>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</si>
  <si>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</si>
  <si>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</si>
  <si>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STATALE "DON L. MILANI"</t>
  </si>
  <si>
    <t>88046 LAMEZIA TERME (CZ) VIA MAGGIORDOMO C.F. 82006630790 C.M. CZIC862009</t>
  </si>
  <si>
    <t>V2/508814 del 31/01/2018</t>
  </si>
  <si>
    <t>8718000623 del 16/01/2018</t>
  </si>
  <si>
    <t>18PA-00186 del 31/01/2018</t>
  </si>
  <si>
    <t>18PA-00188 del 31/01/2018</t>
  </si>
  <si>
    <t>18PA-00187 del 31/01/2018</t>
  </si>
  <si>
    <t>00005E del 31/01/2018</t>
  </si>
  <si>
    <t>A17PAS0014186 del 30/11/2017</t>
  </si>
  <si>
    <t>692 del 15/12/2017</t>
  </si>
  <si>
    <t>1PA del 25/01/2018</t>
  </si>
  <si>
    <t>35E del 14/02/2018</t>
  </si>
  <si>
    <t>V2/513516 del 14/02/2018</t>
  </si>
  <si>
    <t>R1/002220 del 13/03/2018</t>
  </si>
  <si>
    <t>2/EL del 03/04/2018</t>
  </si>
  <si>
    <t>18/PA/2018 del 21/02/2018</t>
  </si>
  <si>
    <t>95/PA/2018 del 29/03/2018</t>
  </si>
  <si>
    <t>000034 del 31/03/2018</t>
  </si>
  <si>
    <t>00007E del 20/04/2018</t>
  </si>
  <si>
    <t>18PA-00681 del 30/03/2018</t>
  </si>
  <si>
    <t>18PA-00680 del 30/03/2018</t>
  </si>
  <si>
    <t>18PA-00679 del 30/03/2018</t>
  </si>
  <si>
    <t>8718094286 del 19/03/2018</t>
  </si>
  <si>
    <t>123E del 13/04/2018</t>
  </si>
  <si>
    <t>122E del 13/04/2018</t>
  </si>
  <si>
    <t>40/EP del 10/04/2018</t>
  </si>
  <si>
    <t>034/2018 del 11/04/2018</t>
  </si>
  <si>
    <t>033/2018 del 09/04/2018</t>
  </si>
  <si>
    <t>136E del 04/05/2018</t>
  </si>
  <si>
    <t>18PA-00306 del 27/04/2018</t>
  </si>
  <si>
    <t>20184E11464 del 14/04/2018</t>
  </si>
  <si>
    <t>18PA-00891 del 27/04/2018</t>
  </si>
  <si>
    <t>18PA-00890 del 27/04/2018</t>
  </si>
  <si>
    <t>055/2018 del 07/05/2018</t>
  </si>
  <si>
    <t>052/2018 del 04/05/2018</t>
  </si>
  <si>
    <t>051/2018 del 03/05/2018</t>
  </si>
  <si>
    <t>FATTPA 17_18 del 16/04/2018</t>
  </si>
  <si>
    <t>FATTPA 24_18 del 24/04/2018</t>
  </si>
  <si>
    <t>FATTPA 30_18 del 14/05/2018</t>
  </si>
  <si>
    <t>060/2018 del 10/05/2018</t>
  </si>
  <si>
    <t>00013E del 26/05/2018</t>
  </si>
  <si>
    <t>20 PA del 21/05/2018</t>
  </si>
  <si>
    <t>000082 del 31/05/2018</t>
  </si>
  <si>
    <t>V3-13589 del 31/05/2018</t>
  </si>
  <si>
    <t>16 del 30/05/2018</t>
  </si>
  <si>
    <t>18PA-00452 del 31/05/2018</t>
  </si>
  <si>
    <t>188E del 04/06/2018</t>
  </si>
  <si>
    <t>8718192108 del 06/06/2018</t>
  </si>
  <si>
    <t>2/108 del 18/05/2018</t>
  </si>
  <si>
    <t>162E del 21/05/2018</t>
  </si>
  <si>
    <t>1411E del 30/05/2018</t>
  </si>
  <si>
    <t>2/19 del 17/05/2018</t>
  </si>
  <si>
    <t>153E del 15/05/2018</t>
  </si>
  <si>
    <t>56790/2018/V1 del 20/06/2018</t>
  </si>
  <si>
    <t>23-2018 del 24/06/2018</t>
  </si>
  <si>
    <t>00021E del 20/06/2018</t>
  </si>
  <si>
    <t>1bis-PA del 28/05/2018</t>
  </si>
  <si>
    <t>18PA-00981 del 31/05/2018</t>
  </si>
  <si>
    <t>E-694 del 30/06/2018</t>
  </si>
  <si>
    <t>251E del 24/07/2018</t>
  </si>
  <si>
    <t>256E del 28/07/2018</t>
  </si>
  <si>
    <t>255E del 28/07/2018</t>
  </si>
  <si>
    <t>252E del 24/07/2018</t>
  </si>
  <si>
    <t>250E del 24/07/2018</t>
  </si>
  <si>
    <t>8718260886 del 01/08/2018</t>
  </si>
  <si>
    <t>8718224359 del 10/07/2018</t>
  </si>
  <si>
    <t>27-2018 del 20/07/2018</t>
  </si>
  <si>
    <t>254E del 28/07/2018</t>
  </si>
  <si>
    <t>085/2018 del 28/09/2018</t>
  </si>
  <si>
    <t>314E del 06/10/2018</t>
  </si>
  <si>
    <t>40 PA del 30/09/2018</t>
  </si>
  <si>
    <t>346E del 30/10/2018</t>
  </si>
  <si>
    <t>MSP110/2018 del 31/10/2018</t>
  </si>
  <si>
    <t>7/130 del 19/11/2018</t>
  </si>
  <si>
    <t>A18PAS0013157 del 31/10/2018</t>
  </si>
  <si>
    <t>350E del 07/11/2018</t>
  </si>
  <si>
    <t>353E del 07/11/2018</t>
  </si>
  <si>
    <t>93/pa del 23/11/2018</t>
  </si>
  <si>
    <t>357E del 15/11/2018</t>
  </si>
  <si>
    <t>356E del 15/11/2018</t>
  </si>
  <si>
    <t>248 del 22/11/2018</t>
  </si>
  <si>
    <t>50/PA del 24/11/2018</t>
  </si>
  <si>
    <t>V2/612313 del 29/11/2018</t>
  </si>
  <si>
    <t>8891 del 30/11/2018</t>
  </si>
  <si>
    <t>8718402777 del 03/12/2018</t>
  </si>
  <si>
    <t>18PA-02538 del 30/11/2018</t>
  </si>
  <si>
    <t>18PA-02539 del 30/11/2018</t>
  </si>
  <si>
    <t>000000000175 del 07/12/2018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</si>
</sst>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[$-410]dddd\ d\ mmmm\ yyyy"/>
    <numFmt numFmtId="174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2018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100</v>
      </c>
      <c r="B10" s="37"/>
      <c r="C10" s="50">
        <f>SUM(C16:D19)</f>
        <v>47730.33</v>
      </c>
      <c r="D10" s="37"/>
      <c r="E10" s="38">
        <f>('Trimestre 1'!H1+'Trimestre 2'!H1+'Trimestre 3'!H1+'Trimestre 4'!H1)/C10</f>
        <v>-14.148934859658418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14</v>
      </c>
      <c r="C16" s="51">
        <f>'Trimestre 1'!B1</f>
        <v>3035.27</v>
      </c>
      <c r="D16" s="52"/>
      <c r="E16" s="51">
        <f>'Trimestre 1'!G1</f>
        <v>-16.820388301534955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39</v>
      </c>
      <c r="C17" s="51">
        <f>'Trimestre 2'!B1</f>
        <v>14447.630000000003</v>
      </c>
      <c r="D17" s="52"/>
      <c r="E17" s="51">
        <f>'Trimestre 2'!G1</f>
        <v>-8.468222123628578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26</v>
      </c>
      <c r="C18" s="51">
        <f>'Trimestre 3'!B1</f>
        <v>16896.559999999998</v>
      </c>
      <c r="D18" s="52"/>
      <c r="E18" s="51">
        <f>'Trimestre 3'!G1</f>
        <v>-8.551741301187937</v>
      </c>
      <c r="F18" s="53"/>
    </row>
    <row r="19" spans="1:6" ht="21.75" customHeight="1" thickBot="1">
      <c r="A19" s="24" t="s">
        <v>18</v>
      </c>
      <c r="B19" s="25">
        <f>'Trimestre 4'!C1</f>
        <v>21</v>
      </c>
      <c r="C19" s="47">
        <f>'Trimestre 4'!B1</f>
        <v>13350.87</v>
      </c>
      <c r="D19" s="49"/>
      <c r="E19" s="47">
        <f>'Trimestre 4'!G1</f>
        <v>-26.772649273043626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4.25">
      <c r="B1" s="19">
        <f>SUM(B4:B195)</f>
        <v>3035.27</v>
      </c>
      <c r="C1">
        <f>COUNTA(A4:A203)</f>
        <v>14</v>
      </c>
      <c r="G1" s="20">
        <f>IF(B1&lt;&gt;0,H1/B1,0)</f>
        <v>-16.820388301534955</v>
      </c>
      <c r="H1" s="19">
        <f>SUM(H4:H195)</f>
        <v>-51054.42</v>
      </c>
    </row>
    <row r="3" spans="1:8" s="15" customFormat="1" ht="42.7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4.25">
      <c r="A4" s="28" t="s">
        <v>22</v>
      </c>
      <c r="B4" s="16">
        <v>245.06</v>
      </c>
      <c r="C4" s="17">
        <v>43163</v>
      </c>
      <c r="D4" s="17">
        <v>43143</v>
      </c>
      <c r="E4" s="17"/>
      <c r="F4" s="17"/>
      <c r="G4" s="1">
        <f>D4-C4-(F4-E4)</f>
        <v>-20</v>
      </c>
      <c r="H4" s="16">
        <f>B4*G4</f>
        <v>-4901.2</v>
      </c>
    </row>
    <row r="5" spans="1:8" ht="14.25">
      <c r="A5" s="28" t="s">
        <v>23</v>
      </c>
      <c r="B5" s="16">
        <v>6.67</v>
      </c>
      <c r="C5" s="17">
        <v>43155</v>
      </c>
      <c r="D5" s="17">
        <v>43143</v>
      </c>
      <c r="E5" s="17"/>
      <c r="F5" s="17"/>
      <c r="G5" s="1">
        <f aca="true" t="shared" si="0" ref="G5:G68">D5-C5-(F5-E5)</f>
        <v>-12</v>
      </c>
      <c r="H5" s="16">
        <f aca="true" t="shared" si="1" ref="H5:H68">B5*G5</f>
        <v>-80.03999999999999</v>
      </c>
    </row>
    <row r="6" spans="1:8" ht="14.25">
      <c r="A6" s="28" t="s">
        <v>24</v>
      </c>
      <c r="B6" s="16">
        <v>232.18</v>
      </c>
      <c r="C6" s="17">
        <v>43168</v>
      </c>
      <c r="D6" s="17">
        <v>43143</v>
      </c>
      <c r="E6" s="17"/>
      <c r="F6" s="17"/>
      <c r="G6" s="1">
        <f t="shared" si="0"/>
        <v>-25</v>
      </c>
      <c r="H6" s="16">
        <f t="shared" si="1"/>
        <v>-5804.5</v>
      </c>
    </row>
    <row r="7" spans="1:8" ht="14.25">
      <c r="A7" s="28" t="s">
        <v>25</v>
      </c>
      <c r="B7" s="16">
        <v>403.98</v>
      </c>
      <c r="C7" s="17">
        <v>43168</v>
      </c>
      <c r="D7" s="17">
        <v>43143</v>
      </c>
      <c r="E7" s="17"/>
      <c r="F7" s="17"/>
      <c r="G7" s="1">
        <f t="shared" si="0"/>
        <v>-25</v>
      </c>
      <c r="H7" s="16">
        <f t="shared" si="1"/>
        <v>-10099.5</v>
      </c>
    </row>
    <row r="8" spans="1:8" ht="14.25">
      <c r="A8" s="28" t="s">
        <v>26</v>
      </c>
      <c r="B8" s="16">
        <v>915.69</v>
      </c>
      <c r="C8" s="17">
        <v>43168</v>
      </c>
      <c r="D8" s="17">
        <v>43143</v>
      </c>
      <c r="E8" s="17"/>
      <c r="F8" s="17"/>
      <c r="G8" s="1">
        <f t="shared" si="0"/>
        <v>-25</v>
      </c>
      <c r="H8" s="16">
        <f t="shared" si="1"/>
        <v>-22892.25</v>
      </c>
    </row>
    <row r="9" spans="1:8" ht="14.25">
      <c r="A9" s="28" t="s">
        <v>27</v>
      </c>
      <c r="B9" s="16">
        <v>84.24</v>
      </c>
      <c r="C9" s="17">
        <v>43167</v>
      </c>
      <c r="D9" s="17">
        <v>43143</v>
      </c>
      <c r="E9" s="17"/>
      <c r="F9" s="17"/>
      <c r="G9" s="1">
        <f t="shared" si="0"/>
        <v>-24</v>
      </c>
      <c r="H9" s="16">
        <f t="shared" si="1"/>
        <v>-2021.7599999999998</v>
      </c>
    </row>
    <row r="10" spans="1:8" ht="14.25">
      <c r="A10" s="28" t="s">
        <v>28</v>
      </c>
      <c r="B10" s="16">
        <v>28.07</v>
      </c>
      <c r="C10" s="17">
        <v>43126</v>
      </c>
      <c r="D10" s="17">
        <v>43143</v>
      </c>
      <c r="E10" s="17"/>
      <c r="F10" s="17"/>
      <c r="G10" s="1">
        <f t="shared" si="0"/>
        <v>17</v>
      </c>
      <c r="H10" s="16">
        <f t="shared" si="1"/>
        <v>477.19</v>
      </c>
    </row>
    <row r="11" spans="1:8" ht="14.25">
      <c r="A11" s="28" t="s">
        <v>29</v>
      </c>
      <c r="B11" s="16">
        <v>50</v>
      </c>
      <c r="C11" s="17">
        <v>43126</v>
      </c>
      <c r="D11" s="17">
        <v>43143</v>
      </c>
      <c r="E11" s="17"/>
      <c r="F11" s="17"/>
      <c r="G11" s="1">
        <f t="shared" si="0"/>
        <v>17</v>
      </c>
      <c r="H11" s="16">
        <f t="shared" si="1"/>
        <v>850</v>
      </c>
    </row>
    <row r="12" spans="1:8" ht="14.25">
      <c r="A12" s="28" t="s">
        <v>30</v>
      </c>
      <c r="B12" s="16">
        <v>600</v>
      </c>
      <c r="C12" s="17">
        <v>43155</v>
      </c>
      <c r="D12" s="17">
        <v>43145</v>
      </c>
      <c r="E12" s="17"/>
      <c r="F12" s="17"/>
      <c r="G12" s="1">
        <f t="shared" si="0"/>
        <v>-10</v>
      </c>
      <c r="H12" s="16">
        <f t="shared" si="1"/>
        <v>-6000</v>
      </c>
    </row>
    <row r="13" spans="1:8" ht="14.25">
      <c r="A13" s="28" t="s">
        <v>24</v>
      </c>
      <c r="B13" s="16">
        <v>65.49</v>
      </c>
      <c r="C13" s="17">
        <v>43168</v>
      </c>
      <c r="D13" s="17">
        <v>43166</v>
      </c>
      <c r="E13" s="17"/>
      <c r="F13" s="17"/>
      <c r="G13" s="1">
        <f t="shared" si="0"/>
        <v>-2</v>
      </c>
      <c r="H13" s="16">
        <f t="shared" si="1"/>
        <v>-130.98</v>
      </c>
    </row>
    <row r="14" spans="1:8" ht="14.25">
      <c r="A14" s="28" t="s">
        <v>25</v>
      </c>
      <c r="B14" s="16">
        <v>113.94</v>
      </c>
      <c r="C14" s="17">
        <v>43168</v>
      </c>
      <c r="D14" s="17">
        <v>43166</v>
      </c>
      <c r="E14" s="17"/>
      <c r="F14" s="17"/>
      <c r="G14" s="1">
        <f t="shared" si="0"/>
        <v>-2</v>
      </c>
      <c r="H14" s="16">
        <f t="shared" si="1"/>
        <v>-227.88</v>
      </c>
    </row>
    <row r="15" spans="1:8" ht="14.25">
      <c r="A15" s="28" t="s">
        <v>26</v>
      </c>
      <c r="B15" s="16">
        <v>258.27</v>
      </c>
      <c r="C15" s="17">
        <v>43168</v>
      </c>
      <c r="D15" s="17">
        <v>43166</v>
      </c>
      <c r="E15" s="17"/>
      <c r="F15" s="17"/>
      <c r="G15" s="1">
        <f t="shared" si="0"/>
        <v>-2</v>
      </c>
      <c r="H15" s="16">
        <f t="shared" si="1"/>
        <v>-516.54</v>
      </c>
    </row>
    <row r="16" spans="1:8" ht="14.25">
      <c r="A16" s="28" t="s">
        <v>27</v>
      </c>
      <c r="B16" s="16">
        <v>23.76</v>
      </c>
      <c r="C16" s="17">
        <v>43167</v>
      </c>
      <c r="D16" s="17">
        <v>43166</v>
      </c>
      <c r="E16" s="17"/>
      <c r="F16" s="17"/>
      <c r="G16" s="1">
        <f t="shared" si="0"/>
        <v>-1</v>
      </c>
      <c r="H16" s="16">
        <f t="shared" si="1"/>
        <v>-23.76</v>
      </c>
    </row>
    <row r="17" spans="1:8" ht="14.25">
      <c r="A17" s="28" t="s">
        <v>28</v>
      </c>
      <c r="B17" s="16">
        <v>7.92</v>
      </c>
      <c r="C17" s="17">
        <v>43126</v>
      </c>
      <c r="D17" s="17">
        <v>43166</v>
      </c>
      <c r="E17" s="17"/>
      <c r="F17" s="17"/>
      <c r="G17" s="1">
        <f t="shared" si="0"/>
        <v>40</v>
      </c>
      <c r="H17" s="16">
        <f t="shared" si="1"/>
        <v>316.8</v>
      </c>
    </row>
    <row r="18" spans="1:8" ht="14.2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4.2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4.2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4.2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4.2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4.2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4.2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4.2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4.2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4.2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4.2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4.2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4.2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4.2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4.2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4.2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4.2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4.2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4.2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4.2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4.2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4.2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4.2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4.2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4.2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4.2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4.2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4.2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4.2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4.2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4.2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4.2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4.2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4.2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4.2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4.2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4.2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4.2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4.2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4.2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4.2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4.2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4.2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4.2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4.2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4.2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4.2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4.2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4.2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4.2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4.2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4.2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4.2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4.2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4.2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4.2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4.2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4.2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4.2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4.2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4.2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4.2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4.2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4.2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4.2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4.2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4.2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4.2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4.2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4.2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4.2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4.2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4.2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4.2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4.2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4.2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4.2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4.2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4.2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4.2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4.2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4.2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4.2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4.2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4.2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4.2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4.2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4.2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4.2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4.2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4.2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4.2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4.2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4.2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4.2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4.2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4.2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4.2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4.2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4.2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4.2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4.2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4.2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4.2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4.2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4.2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4.2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4.2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4.2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4.2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4.2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4.2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4.2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4.2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4.2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4.2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4.2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4.2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4.2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4.2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4.2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4.2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4.2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4.2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4.2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4.2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4.2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4.2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4.2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4.2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4.2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4.2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4.2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4.2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4.2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4.2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4.2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4.2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4.2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4.2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4.2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4.2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4.2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4.2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4.2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4.2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4.2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4.2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4.2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4.2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4.2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4.2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4.2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4.2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4.2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4.2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4.2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4.2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4.2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4.2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4.2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4.2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4.2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4.2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4.2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4.2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4.2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4.2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4.2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4.2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4.2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4.2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4.2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4.2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4.2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4.2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4.2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4.2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4.2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4.2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4.2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4.2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4.2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4.2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4.2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4.25">
      <c r="B1" s="19">
        <f>SUM(B4:B195)</f>
        <v>14447.630000000003</v>
      </c>
      <c r="C1">
        <f>COUNTA(A4:A203)</f>
        <v>39</v>
      </c>
      <c r="G1" s="20">
        <f>IF(B1&lt;&gt;0,H1/B1,0)</f>
        <v>-8.468222123628578</v>
      </c>
      <c r="H1" s="19">
        <f>SUM(H4:H195)</f>
        <v>-122345.73999999999</v>
      </c>
    </row>
    <row r="3" spans="1:8" s="15" customFormat="1" ht="42.7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4.25">
      <c r="A4" s="28" t="s">
        <v>31</v>
      </c>
      <c r="B4" s="16">
        <v>105.6</v>
      </c>
      <c r="C4" s="17">
        <v>43185</v>
      </c>
      <c r="D4" s="17">
        <v>43194</v>
      </c>
      <c r="E4" s="17"/>
      <c r="F4" s="17"/>
      <c r="G4" s="1">
        <f>D4-C4-(F4-E4)</f>
        <v>9</v>
      </c>
      <c r="H4" s="16">
        <f>B4*G4</f>
        <v>950.4</v>
      </c>
    </row>
    <row r="5" spans="1:8" ht="14.25">
      <c r="A5" s="28" t="s">
        <v>32</v>
      </c>
      <c r="B5" s="16">
        <v>312.41</v>
      </c>
      <c r="C5" s="17">
        <v>43185</v>
      </c>
      <c r="D5" s="17">
        <v>43222</v>
      </c>
      <c r="E5" s="17"/>
      <c r="F5" s="17"/>
      <c r="G5" s="1">
        <f aca="true" t="shared" si="0" ref="G5:G68">D5-C5-(F5-E5)</f>
        <v>37</v>
      </c>
      <c r="H5" s="16">
        <f aca="true" t="shared" si="1" ref="H5:H68">B5*G5</f>
        <v>11559.17</v>
      </c>
    </row>
    <row r="6" spans="1:8" ht="14.25">
      <c r="A6" s="28" t="s">
        <v>33</v>
      </c>
      <c r="B6" s="16">
        <v>-95.26</v>
      </c>
      <c r="C6" s="17">
        <v>43209</v>
      </c>
      <c r="D6" s="17">
        <v>43222</v>
      </c>
      <c r="E6" s="17"/>
      <c r="F6" s="17"/>
      <c r="G6" s="1">
        <f t="shared" si="0"/>
        <v>13</v>
      </c>
      <c r="H6" s="16">
        <f t="shared" si="1"/>
        <v>-1238.38</v>
      </c>
    </row>
    <row r="7" spans="1:8" ht="14.25">
      <c r="A7" s="28" t="s">
        <v>34</v>
      </c>
      <c r="B7" s="16">
        <v>-2</v>
      </c>
      <c r="C7" s="17">
        <v>43244</v>
      </c>
      <c r="D7" s="17">
        <v>43222</v>
      </c>
      <c r="E7" s="17"/>
      <c r="F7" s="17"/>
      <c r="G7" s="1">
        <f t="shared" si="0"/>
        <v>-22</v>
      </c>
      <c r="H7" s="16">
        <f t="shared" si="1"/>
        <v>44</v>
      </c>
    </row>
    <row r="8" spans="1:8" ht="14.25">
      <c r="A8" s="28" t="s">
        <v>34</v>
      </c>
      <c r="B8" s="16">
        <v>998</v>
      </c>
      <c r="C8" s="17">
        <v>43244</v>
      </c>
      <c r="D8" s="17">
        <v>43222</v>
      </c>
      <c r="E8" s="17"/>
      <c r="F8" s="17"/>
      <c r="G8" s="1">
        <f t="shared" si="0"/>
        <v>-22</v>
      </c>
      <c r="H8" s="16">
        <f t="shared" si="1"/>
        <v>-21956</v>
      </c>
    </row>
    <row r="9" spans="1:8" ht="14.25">
      <c r="A9" s="28" t="s">
        <v>35</v>
      </c>
      <c r="B9" s="16">
        <v>193.44</v>
      </c>
      <c r="C9" s="17">
        <v>43187</v>
      </c>
      <c r="D9" s="17">
        <v>43222</v>
      </c>
      <c r="E9" s="17"/>
      <c r="F9" s="17"/>
      <c r="G9" s="1">
        <f t="shared" si="0"/>
        <v>35</v>
      </c>
      <c r="H9" s="16">
        <f t="shared" si="1"/>
        <v>6770.4</v>
      </c>
    </row>
    <row r="10" spans="1:8" ht="14.25">
      <c r="A10" s="28" t="s">
        <v>36</v>
      </c>
      <c r="B10" s="16">
        <v>229.32</v>
      </c>
      <c r="C10" s="17">
        <v>43224</v>
      </c>
      <c r="D10" s="17">
        <v>43222</v>
      </c>
      <c r="E10" s="17"/>
      <c r="F10" s="17"/>
      <c r="G10" s="1">
        <f t="shared" si="0"/>
        <v>-2</v>
      </c>
      <c r="H10" s="16">
        <f t="shared" si="1"/>
        <v>-458.64</v>
      </c>
    </row>
    <row r="11" spans="1:8" ht="14.25">
      <c r="A11" s="28" t="s">
        <v>37</v>
      </c>
      <c r="B11" s="16">
        <v>68.97</v>
      </c>
      <c r="C11" s="17">
        <v>43224</v>
      </c>
      <c r="D11" s="17">
        <v>43222</v>
      </c>
      <c r="E11" s="17"/>
      <c r="F11" s="17"/>
      <c r="G11" s="1">
        <f t="shared" si="0"/>
        <v>-2</v>
      </c>
      <c r="H11" s="16">
        <f t="shared" si="1"/>
        <v>-137.94</v>
      </c>
    </row>
    <row r="12" spans="1:8" ht="14.25">
      <c r="A12" s="28" t="s">
        <v>38</v>
      </c>
      <c r="B12" s="16">
        <v>156</v>
      </c>
      <c r="C12" s="17">
        <v>43244</v>
      </c>
      <c r="D12" s="17">
        <v>43222</v>
      </c>
      <c r="E12" s="17"/>
      <c r="F12" s="17"/>
      <c r="G12" s="1">
        <f t="shared" si="0"/>
        <v>-22</v>
      </c>
      <c r="H12" s="16">
        <f t="shared" si="1"/>
        <v>-3432</v>
      </c>
    </row>
    <row r="13" spans="1:8" ht="14.25">
      <c r="A13" s="28" t="s">
        <v>39</v>
      </c>
      <c r="B13" s="16">
        <v>235.31</v>
      </c>
      <c r="C13" s="17">
        <v>43240</v>
      </c>
      <c r="D13" s="17">
        <v>43222</v>
      </c>
      <c r="E13" s="17"/>
      <c r="F13" s="17"/>
      <c r="G13" s="1">
        <f t="shared" si="0"/>
        <v>-18</v>
      </c>
      <c r="H13" s="16">
        <f t="shared" si="1"/>
        <v>-4235.58</v>
      </c>
    </row>
    <row r="14" spans="1:8" ht="14.25">
      <c r="A14" s="28" t="s">
        <v>40</v>
      </c>
      <c r="B14" s="16">
        <v>1470.05</v>
      </c>
      <c r="C14" s="17">
        <v>43240</v>
      </c>
      <c r="D14" s="17">
        <v>43222</v>
      </c>
      <c r="E14" s="17"/>
      <c r="F14" s="17"/>
      <c r="G14" s="1">
        <f t="shared" si="0"/>
        <v>-18</v>
      </c>
      <c r="H14" s="16">
        <f t="shared" si="1"/>
        <v>-26460.899999999998</v>
      </c>
    </row>
    <row r="15" spans="1:8" ht="14.25">
      <c r="A15" s="28" t="s">
        <v>41</v>
      </c>
      <c r="B15" s="16">
        <v>527.18</v>
      </c>
      <c r="C15" s="17">
        <v>43240</v>
      </c>
      <c r="D15" s="17">
        <v>43222</v>
      </c>
      <c r="E15" s="17"/>
      <c r="F15" s="17"/>
      <c r="G15" s="1">
        <f t="shared" si="0"/>
        <v>-18</v>
      </c>
      <c r="H15" s="16">
        <f t="shared" si="1"/>
        <v>-9489.24</v>
      </c>
    </row>
    <row r="16" spans="1:8" ht="14.25">
      <c r="A16" s="28" t="s">
        <v>42</v>
      </c>
      <c r="B16" s="16">
        <v>7.88</v>
      </c>
      <c r="C16" s="17">
        <v>43209</v>
      </c>
      <c r="D16" s="17">
        <v>43222</v>
      </c>
      <c r="E16" s="17"/>
      <c r="F16" s="17"/>
      <c r="G16" s="1">
        <f t="shared" si="0"/>
        <v>13</v>
      </c>
      <c r="H16" s="16">
        <f t="shared" si="1"/>
        <v>102.44</v>
      </c>
    </row>
    <row r="17" spans="1:8" ht="14.25">
      <c r="A17" s="28" t="s">
        <v>43</v>
      </c>
      <c r="B17" s="16">
        <v>445.1</v>
      </c>
      <c r="C17" s="17">
        <v>43238</v>
      </c>
      <c r="D17" s="17">
        <v>43222</v>
      </c>
      <c r="E17" s="17"/>
      <c r="F17" s="17"/>
      <c r="G17" s="1">
        <f t="shared" si="0"/>
        <v>-16</v>
      </c>
      <c r="H17" s="16">
        <f t="shared" si="1"/>
        <v>-7121.6</v>
      </c>
    </row>
    <row r="18" spans="1:8" ht="14.25">
      <c r="A18" s="28" t="s">
        <v>44</v>
      </c>
      <c r="B18" s="16">
        <v>177</v>
      </c>
      <c r="C18" s="17">
        <v>43238</v>
      </c>
      <c r="D18" s="17">
        <v>43222</v>
      </c>
      <c r="E18" s="17"/>
      <c r="F18" s="17"/>
      <c r="G18" s="1">
        <f t="shared" si="0"/>
        <v>-16</v>
      </c>
      <c r="H18" s="16">
        <f t="shared" si="1"/>
        <v>-2832</v>
      </c>
    </row>
    <row r="19" spans="1:8" ht="14.25">
      <c r="A19" s="28" t="s">
        <v>45</v>
      </c>
      <c r="B19" s="16">
        <v>196.72</v>
      </c>
      <c r="C19" s="17">
        <v>43238</v>
      </c>
      <c r="D19" s="17">
        <v>43222</v>
      </c>
      <c r="E19" s="17"/>
      <c r="F19" s="17"/>
      <c r="G19" s="1">
        <f t="shared" si="0"/>
        <v>-16</v>
      </c>
      <c r="H19" s="16">
        <f t="shared" si="1"/>
        <v>-3147.52</v>
      </c>
    </row>
    <row r="20" spans="1:8" ht="14.25">
      <c r="A20" s="28" t="s">
        <v>46</v>
      </c>
      <c r="B20" s="16">
        <v>163.64</v>
      </c>
      <c r="C20" s="17">
        <v>43237</v>
      </c>
      <c r="D20" s="17">
        <v>43222</v>
      </c>
      <c r="E20" s="17"/>
      <c r="F20" s="17"/>
      <c r="G20" s="1">
        <f t="shared" si="0"/>
        <v>-15</v>
      </c>
      <c r="H20" s="16">
        <f t="shared" si="1"/>
        <v>-2454.6</v>
      </c>
    </row>
    <row r="21" spans="1:8" ht="14.25">
      <c r="A21" s="28" t="s">
        <v>47</v>
      </c>
      <c r="B21" s="16">
        <v>227.27</v>
      </c>
      <c r="C21" s="17">
        <v>43237</v>
      </c>
      <c r="D21" s="17">
        <v>43222</v>
      </c>
      <c r="E21" s="17"/>
      <c r="F21" s="17"/>
      <c r="G21" s="1">
        <f t="shared" si="0"/>
        <v>-15</v>
      </c>
      <c r="H21" s="16">
        <f t="shared" si="1"/>
        <v>-3409.05</v>
      </c>
    </row>
    <row r="22" spans="1:8" ht="14.25">
      <c r="A22" s="28" t="s">
        <v>32</v>
      </c>
      <c r="B22" s="16">
        <v>61.25</v>
      </c>
      <c r="C22" s="17">
        <v>43185</v>
      </c>
      <c r="D22" s="17">
        <v>43222</v>
      </c>
      <c r="E22" s="17"/>
      <c r="F22" s="17"/>
      <c r="G22" s="1">
        <f t="shared" si="0"/>
        <v>37</v>
      </c>
      <c r="H22" s="16">
        <f t="shared" si="1"/>
        <v>2266.25</v>
      </c>
    </row>
    <row r="23" spans="1:8" ht="14.25">
      <c r="A23" s="28" t="s">
        <v>35</v>
      </c>
      <c r="B23" s="16">
        <v>54.56</v>
      </c>
      <c r="C23" s="17">
        <v>43187</v>
      </c>
      <c r="D23" s="17">
        <v>43222</v>
      </c>
      <c r="E23" s="17"/>
      <c r="F23" s="17"/>
      <c r="G23" s="1">
        <f t="shared" si="0"/>
        <v>35</v>
      </c>
      <c r="H23" s="16">
        <f t="shared" si="1"/>
        <v>1909.6000000000001</v>
      </c>
    </row>
    <row r="24" spans="1:8" ht="14.25">
      <c r="A24" s="28" t="s">
        <v>36</v>
      </c>
      <c r="B24" s="16">
        <v>64.68</v>
      </c>
      <c r="C24" s="17">
        <v>43224</v>
      </c>
      <c r="D24" s="17">
        <v>43222</v>
      </c>
      <c r="E24" s="17"/>
      <c r="F24" s="17"/>
      <c r="G24" s="1">
        <f t="shared" si="0"/>
        <v>-2</v>
      </c>
      <c r="H24" s="16">
        <f t="shared" si="1"/>
        <v>-129.36</v>
      </c>
    </row>
    <row r="25" spans="1:8" ht="14.25">
      <c r="A25" s="28" t="s">
        <v>37</v>
      </c>
      <c r="B25" s="16">
        <v>19.45</v>
      </c>
      <c r="C25" s="17">
        <v>43224</v>
      </c>
      <c r="D25" s="17">
        <v>43222</v>
      </c>
      <c r="E25" s="17"/>
      <c r="F25" s="17"/>
      <c r="G25" s="1">
        <f t="shared" si="0"/>
        <v>-2</v>
      </c>
      <c r="H25" s="16">
        <f t="shared" si="1"/>
        <v>-38.9</v>
      </c>
    </row>
    <row r="26" spans="1:8" ht="14.25">
      <c r="A26" s="28" t="s">
        <v>38</v>
      </c>
      <c r="B26" s="16">
        <v>44</v>
      </c>
      <c r="C26" s="17">
        <v>43244</v>
      </c>
      <c r="D26" s="17">
        <v>43222</v>
      </c>
      <c r="E26" s="17"/>
      <c r="F26" s="17"/>
      <c r="G26" s="1">
        <f t="shared" si="0"/>
        <v>-22</v>
      </c>
      <c r="H26" s="16">
        <f t="shared" si="1"/>
        <v>-968</v>
      </c>
    </row>
    <row r="27" spans="1:8" ht="14.25">
      <c r="A27" s="28" t="s">
        <v>39</v>
      </c>
      <c r="B27" s="16">
        <v>66.37</v>
      </c>
      <c r="C27" s="17">
        <v>43240</v>
      </c>
      <c r="D27" s="17">
        <v>43222</v>
      </c>
      <c r="E27" s="17"/>
      <c r="F27" s="17"/>
      <c r="G27" s="1">
        <f t="shared" si="0"/>
        <v>-18</v>
      </c>
      <c r="H27" s="16">
        <f t="shared" si="1"/>
        <v>-1194.66</v>
      </c>
    </row>
    <row r="28" spans="1:8" ht="14.25">
      <c r="A28" s="28" t="s">
        <v>48</v>
      </c>
      <c r="B28" s="16">
        <v>177</v>
      </c>
      <c r="C28" s="17">
        <v>43262</v>
      </c>
      <c r="D28" s="17">
        <v>43255</v>
      </c>
      <c r="E28" s="17"/>
      <c r="F28" s="17"/>
      <c r="G28" s="1">
        <f t="shared" si="0"/>
        <v>-7</v>
      </c>
      <c r="H28" s="16">
        <f t="shared" si="1"/>
        <v>-1239</v>
      </c>
    </row>
    <row r="29" spans="1:8" ht="14.25">
      <c r="A29" s="28" t="s">
        <v>49</v>
      </c>
      <c r="B29" s="16">
        <v>3992</v>
      </c>
      <c r="C29" s="17">
        <v>43257</v>
      </c>
      <c r="D29" s="17">
        <v>43255</v>
      </c>
      <c r="E29" s="17"/>
      <c r="F29" s="17"/>
      <c r="G29" s="1">
        <f t="shared" si="0"/>
        <v>-2</v>
      </c>
      <c r="H29" s="16">
        <f t="shared" si="1"/>
        <v>-7984</v>
      </c>
    </row>
    <row r="30" spans="1:8" ht="14.25">
      <c r="A30" s="28" t="s">
        <v>50</v>
      </c>
      <c r="B30" s="16">
        <v>60</v>
      </c>
      <c r="C30" s="17">
        <v>43256</v>
      </c>
      <c r="D30" s="17">
        <v>43255</v>
      </c>
      <c r="E30" s="17"/>
      <c r="F30" s="17"/>
      <c r="G30" s="1">
        <f t="shared" si="0"/>
        <v>-1</v>
      </c>
      <c r="H30" s="16">
        <f t="shared" si="1"/>
        <v>-60</v>
      </c>
    </row>
    <row r="31" spans="1:8" ht="14.25">
      <c r="A31" s="28" t="s">
        <v>51</v>
      </c>
      <c r="B31" s="16">
        <v>29.25</v>
      </c>
      <c r="C31" s="17">
        <v>43257</v>
      </c>
      <c r="D31" s="17">
        <v>43255</v>
      </c>
      <c r="E31" s="17"/>
      <c r="F31" s="17"/>
      <c r="G31" s="1">
        <f t="shared" si="0"/>
        <v>-2</v>
      </c>
      <c r="H31" s="16">
        <f t="shared" si="1"/>
        <v>-58.5</v>
      </c>
    </row>
    <row r="32" spans="1:8" ht="14.25">
      <c r="A32" s="28" t="s">
        <v>52</v>
      </c>
      <c r="B32" s="16">
        <v>516.99</v>
      </c>
      <c r="C32" s="17">
        <v>43257</v>
      </c>
      <c r="D32" s="17">
        <v>43255</v>
      </c>
      <c r="E32" s="17"/>
      <c r="F32" s="17"/>
      <c r="G32" s="1">
        <f t="shared" si="0"/>
        <v>-2</v>
      </c>
      <c r="H32" s="16">
        <f t="shared" si="1"/>
        <v>-1033.98</v>
      </c>
    </row>
    <row r="33" spans="1:8" ht="14.25">
      <c r="A33" s="28" t="s">
        <v>53</v>
      </c>
      <c r="B33" s="16">
        <v>718.18</v>
      </c>
      <c r="C33" s="17">
        <v>43262</v>
      </c>
      <c r="D33" s="17">
        <v>43255</v>
      </c>
      <c r="E33" s="17"/>
      <c r="F33" s="17"/>
      <c r="G33" s="1">
        <f t="shared" si="0"/>
        <v>-7</v>
      </c>
      <c r="H33" s="16">
        <f t="shared" si="1"/>
        <v>-5027.259999999999</v>
      </c>
    </row>
    <row r="34" spans="1:8" ht="14.25">
      <c r="A34" s="28" t="s">
        <v>54</v>
      </c>
      <c r="B34" s="16">
        <v>227.27</v>
      </c>
      <c r="C34" s="17">
        <v>43262</v>
      </c>
      <c r="D34" s="17">
        <v>43255</v>
      </c>
      <c r="E34" s="17"/>
      <c r="F34" s="17"/>
      <c r="G34" s="1">
        <f t="shared" si="0"/>
        <v>-7</v>
      </c>
      <c r="H34" s="16">
        <f t="shared" si="1"/>
        <v>-1590.89</v>
      </c>
    </row>
    <row r="35" spans="1:8" ht="14.25">
      <c r="A35" s="28" t="s">
        <v>55</v>
      </c>
      <c r="B35" s="16">
        <v>250</v>
      </c>
      <c r="C35" s="17">
        <v>43262</v>
      </c>
      <c r="D35" s="17">
        <v>43255</v>
      </c>
      <c r="E35" s="17"/>
      <c r="F35" s="17"/>
      <c r="G35" s="1">
        <f t="shared" si="0"/>
        <v>-7</v>
      </c>
      <c r="H35" s="16">
        <f t="shared" si="1"/>
        <v>-1750</v>
      </c>
    </row>
    <row r="36" spans="1:8" ht="14.25">
      <c r="A36" s="28" t="s">
        <v>56</v>
      </c>
      <c r="B36" s="16">
        <v>500</v>
      </c>
      <c r="C36" s="17">
        <v>43257</v>
      </c>
      <c r="D36" s="17">
        <v>43255</v>
      </c>
      <c r="E36" s="17"/>
      <c r="F36" s="17"/>
      <c r="G36" s="1">
        <f t="shared" si="0"/>
        <v>-2</v>
      </c>
      <c r="H36" s="16">
        <f t="shared" si="1"/>
        <v>-1000</v>
      </c>
    </row>
    <row r="37" spans="1:8" ht="14.25">
      <c r="A37" s="28" t="s">
        <v>57</v>
      </c>
      <c r="B37" s="16">
        <v>600</v>
      </c>
      <c r="C37" s="17">
        <v>43257</v>
      </c>
      <c r="D37" s="17">
        <v>43255</v>
      </c>
      <c r="E37" s="17"/>
      <c r="F37" s="17"/>
      <c r="G37" s="1">
        <f t="shared" si="0"/>
        <v>-2</v>
      </c>
      <c r="H37" s="16">
        <f t="shared" si="1"/>
        <v>-1200</v>
      </c>
    </row>
    <row r="38" spans="1:8" ht="14.25">
      <c r="A38" s="28" t="s">
        <v>58</v>
      </c>
      <c r="B38" s="16">
        <v>500</v>
      </c>
      <c r="C38" s="17">
        <v>43273</v>
      </c>
      <c r="D38" s="17">
        <v>43255</v>
      </c>
      <c r="E38" s="17"/>
      <c r="F38" s="17"/>
      <c r="G38" s="1">
        <f t="shared" si="0"/>
        <v>-18</v>
      </c>
      <c r="H38" s="16">
        <f t="shared" si="1"/>
        <v>-9000</v>
      </c>
    </row>
    <row r="39" spans="1:8" ht="14.25">
      <c r="A39" s="28" t="s">
        <v>59</v>
      </c>
      <c r="B39" s="16">
        <v>300</v>
      </c>
      <c r="C39" s="17">
        <v>43278</v>
      </c>
      <c r="D39" s="17">
        <v>43255</v>
      </c>
      <c r="E39" s="17"/>
      <c r="F39" s="17"/>
      <c r="G39" s="1">
        <f t="shared" si="0"/>
        <v>-23</v>
      </c>
      <c r="H39" s="16">
        <f t="shared" si="1"/>
        <v>-6900</v>
      </c>
    </row>
    <row r="40" spans="1:8" ht="14.25">
      <c r="A40" s="28" t="s">
        <v>60</v>
      </c>
      <c r="B40" s="16">
        <v>250</v>
      </c>
      <c r="C40" s="17">
        <v>43279</v>
      </c>
      <c r="D40" s="17">
        <v>43255</v>
      </c>
      <c r="E40" s="17"/>
      <c r="F40" s="17"/>
      <c r="G40" s="1">
        <f t="shared" si="0"/>
        <v>-24</v>
      </c>
      <c r="H40" s="16">
        <f t="shared" si="1"/>
        <v>-6000</v>
      </c>
    </row>
    <row r="41" spans="1:8" ht="14.25">
      <c r="A41" s="28" t="s">
        <v>61</v>
      </c>
      <c r="B41" s="16">
        <v>468</v>
      </c>
      <c r="C41" s="17">
        <v>43279</v>
      </c>
      <c r="D41" s="17">
        <v>43255</v>
      </c>
      <c r="E41" s="17"/>
      <c r="F41" s="17"/>
      <c r="G41" s="1">
        <f t="shared" si="0"/>
        <v>-24</v>
      </c>
      <c r="H41" s="16">
        <f t="shared" si="1"/>
        <v>-11232</v>
      </c>
    </row>
    <row r="42" spans="1:8" ht="14.25">
      <c r="A42" s="28" t="s">
        <v>61</v>
      </c>
      <c r="B42" s="16">
        <v>132</v>
      </c>
      <c r="C42" s="17">
        <v>43279</v>
      </c>
      <c r="D42" s="17">
        <v>43255</v>
      </c>
      <c r="E42" s="17"/>
      <c r="F42" s="17"/>
      <c r="G42" s="1">
        <f t="shared" si="0"/>
        <v>-24</v>
      </c>
      <c r="H42" s="16">
        <f t="shared" si="1"/>
        <v>-3168</v>
      </c>
    </row>
    <row r="43" spans="1:8" ht="14.2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4.2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4.2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4.2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4.2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4.2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4.2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4.2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4.2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4.2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4.2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4.2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4.2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4.2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4.2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4.2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4.2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4.2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4.2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4.2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4.2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4.2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4.2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4.2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4.2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4.2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4.2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4.2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4.2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4.2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4.2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4.2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4.2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4.2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4.2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4.2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4.2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4.2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4.2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4.2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4.2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4.2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4.2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4.2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4.2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4.2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4.2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4.2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4.2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4.2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4.2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4.2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4.2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4.2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4.2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4.2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4.2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4.2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4.2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4.2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4.2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4.2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4.2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4.2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4.2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4.2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4.2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4.2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4.2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4.2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4.2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4.2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4.2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4.2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4.2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4.2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4.2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4.2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4.2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4.2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4.2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4.2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4.2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4.2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4.2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4.2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4.2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4.2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4.2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4.2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4.2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4.2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4.2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4.2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4.2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4.2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4.2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4.2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4.2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4.2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4.2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4.2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4.2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4.2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4.2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4.2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4.2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4.2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4.2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4.2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4.2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4.2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4.2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4.2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4.2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4.2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4.2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4.2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4.2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4.2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4.2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4.2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4.2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4.2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4.2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4.2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4.2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4.2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4.2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4.2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4.2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4.2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4.2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4.2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4.2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4.2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4.2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4.2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4.2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4.2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4.2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4.2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4.2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4.2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4.2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4.2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4.2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4.2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4.2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4.2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4.2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4.2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4.2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4.2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4.2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4.2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4.2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4.2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4.2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4.2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4.25">
      <c r="B1" s="19">
        <f>SUM(B4:B195)</f>
        <v>16896.559999999998</v>
      </c>
      <c r="C1">
        <f>COUNTA(A4:A203)</f>
        <v>26</v>
      </c>
      <c r="G1" s="20">
        <f>IF(B1&lt;&gt;0,H1/B1,0)</f>
        <v>-8.551741301187937</v>
      </c>
      <c r="H1" s="19">
        <f>SUM(H4:H195)</f>
        <v>-144495.01</v>
      </c>
    </row>
    <row r="3" spans="1:8" s="15" customFormat="1" ht="42.7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4.25">
      <c r="A4" s="28" t="s">
        <v>62</v>
      </c>
      <c r="B4" s="16">
        <v>619.05</v>
      </c>
      <c r="C4" s="17">
        <v>43287</v>
      </c>
      <c r="D4" s="17">
        <v>43283</v>
      </c>
      <c r="E4" s="17"/>
      <c r="F4" s="17"/>
      <c r="G4" s="1">
        <f>D4-C4-(F4-E4)</f>
        <v>-4</v>
      </c>
      <c r="H4" s="16">
        <f>B4*G4</f>
        <v>-2476.2</v>
      </c>
    </row>
    <row r="5" spans="1:8" ht="14.25">
      <c r="A5" s="28" t="s">
        <v>63</v>
      </c>
      <c r="B5" s="16">
        <v>129.28</v>
      </c>
      <c r="C5" s="17">
        <v>43292</v>
      </c>
      <c r="D5" s="17">
        <v>43283</v>
      </c>
      <c r="E5" s="17"/>
      <c r="F5" s="17"/>
      <c r="G5" s="1">
        <f aca="true" t="shared" si="0" ref="G5:G68">D5-C5-(F5-E5)</f>
        <v>-9</v>
      </c>
      <c r="H5" s="16">
        <f aca="true" t="shared" si="1" ref="H5:H68">B5*G5</f>
        <v>-1163.52</v>
      </c>
    </row>
    <row r="6" spans="1:8" ht="14.25">
      <c r="A6" s="28" t="s">
        <v>64</v>
      </c>
      <c r="B6" s="16">
        <v>78.69</v>
      </c>
      <c r="C6" s="17">
        <v>43280</v>
      </c>
      <c r="D6" s="17">
        <v>43283</v>
      </c>
      <c r="E6" s="17"/>
      <c r="F6" s="17"/>
      <c r="G6" s="1">
        <f t="shared" si="0"/>
        <v>3</v>
      </c>
      <c r="H6" s="16">
        <f t="shared" si="1"/>
        <v>236.07</v>
      </c>
    </row>
    <row r="7" spans="1:8" ht="14.25">
      <c r="A7" s="28" t="s">
        <v>65</v>
      </c>
      <c r="B7" s="16">
        <v>882.91</v>
      </c>
      <c r="C7" s="17">
        <v>43289</v>
      </c>
      <c r="D7" s="17">
        <v>43283</v>
      </c>
      <c r="E7" s="17"/>
      <c r="F7" s="17"/>
      <c r="G7" s="1">
        <f t="shared" si="0"/>
        <v>-6</v>
      </c>
      <c r="H7" s="16">
        <f t="shared" si="1"/>
        <v>-5297.46</v>
      </c>
    </row>
    <row r="8" spans="1:8" ht="14.25">
      <c r="A8" s="28" t="s">
        <v>66</v>
      </c>
      <c r="B8" s="16">
        <v>1014</v>
      </c>
      <c r="C8" s="17">
        <v>43296</v>
      </c>
      <c r="D8" s="17">
        <v>43283</v>
      </c>
      <c r="E8" s="17"/>
      <c r="F8" s="17"/>
      <c r="G8" s="1">
        <f t="shared" si="0"/>
        <v>-13</v>
      </c>
      <c r="H8" s="16">
        <f t="shared" si="1"/>
        <v>-13182</v>
      </c>
    </row>
    <row r="9" spans="1:8" ht="14.25">
      <c r="A9" s="28" t="s">
        <v>67</v>
      </c>
      <c r="B9" s="16">
        <v>19.5</v>
      </c>
      <c r="C9" s="17">
        <v>43288</v>
      </c>
      <c r="D9" s="17">
        <v>43283</v>
      </c>
      <c r="E9" s="17"/>
      <c r="F9" s="17"/>
      <c r="G9" s="1">
        <f t="shared" si="0"/>
        <v>-5</v>
      </c>
      <c r="H9" s="16">
        <f t="shared" si="1"/>
        <v>-97.5</v>
      </c>
    </row>
    <row r="10" spans="1:8" ht="14.25">
      <c r="A10" s="28" t="s">
        <v>68</v>
      </c>
      <c r="B10" s="16">
        <v>45.32</v>
      </c>
      <c r="C10" s="17">
        <v>43273</v>
      </c>
      <c r="D10" s="17">
        <v>43283</v>
      </c>
      <c r="E10" s="17"/>
      <c r="F10" s="17"/>
      <c r="G10" s="1">
        <f t="shared" si="0"/>
        <v>10</v>
      </c>
      <c r="H10" s="16">
        <f t="shared" si="1"/>
        <v>453.2</v>
      </c>
    </row>
    <row r="11" spans="1:8" ht="14.25">
      <c r="A11" s="28" t="s">
        <v>69</v>
      </c>
      <c r="B11" s="16">
        <v>460.2</v>
      </c>
      <c r="C11" s="17">
        <v>43273</v>
      </c>
      <c r="D11" s="17">
        <v>43283</v>
      </c>
      <c r="E11" s="17"/>
      <c r="F11" s="17"/>
      <c r="G11" s="1">
        <f t="shared" si="0"/>
        <v>10</v>
      </c>
      <c r="H11" s="16">
        <f t="shared" si="1"/>
        <v>4602</v>
      </c>
    </row>
    <row r="12" spans="1:8" ht="14.25">
      <c r="A12" s="28" t="s">
        <v>70</v>
      </c>
      <c r="B12" s="16">
        <v>156</v>
      </c>
      <c r="C12" s="17">
        <v>43289</v>
      </c>
      <c r="D12" s="17">
        <v>43283</v>
      </c>
      <c r="E12" s="17"/>
      <c r="F12" s="17"/>
      <c r="G12" s="1">
        <f t="shared" si="0"/>
        <v>-6</v>
      </c>
      <c r="H12" s="16">
        <f t="shared" si="1"/>
        <v>-936</v>
      </c>
    </row>
    <row r="13" spans="1:8" ht="14.25">
      <c r="A13" s="28" t="s">
        <v>71</v>
      </c>
      <c r="B13" s="16">
        <v>928.2</v>
      </c>
      <c r="C13" s="17">
        <v>43278</v>
      </c>
      <c r="D13" s="17">
        <v>43283</v>
      </c>
      <c r="E13" s="17"/>
      <c r="F13" s="17"/>
      <c r="G13" s="1">
        <f t="shared" si="0"/>
        <v>5</v>
      </c>
      <c r="H13" s="16">
        <f t="shared" si="1"/>
        <v>4641</v>
      </c>
    </row>
    <row r="14" spans="1:8" ht="14.25">
      <c r="A14" s="28" t="s">
        <v>72</v>
      </c>
      <c r="B14" s="16">
        <v>2380</v>
      </c>
      <c r="C14" s="17">
        <v>43273</v>
      </c>
      <c r="D14" s="17">
        <v>43283</v>
      </c>
      <c r="E14" s="17"/>
      <c r="F14" s="17"/>
      <c r="G14" s="1">
        <f t="shared" si="0"/>
        <v>10</v>
      </c>
      <c r="H14" s="16">
        <f t="shared" si="1"/>
        <v>23800</v>
      </c>
    </row>
    <row r="15" spans="1:8" ht="14.25">
      <c r="A15" s="28" t="s">
        <v>73</v>
      </c>
      <c r="B15" s="16">
        <v>693.41</v>
      </c>
      <c r="C15" s="17">
        <v>43307</v>
      </c>
      <c r="D15" s="17">
        <v>43283</v>
      </c>
      <c r="E15" s="17"/>
      <c r="F15" s="17"/>
      <c r="G15" s="1">
        <f t="shared" si="0"/>
        <v>-24</v>
      </c>
      <c r="H15" s="16">
        <f t="shared" si="1"/>
        <v>-16641.84</v>
      </c>
    </row>
    <row r="16" spans="1:8" ht="14.25">
      <c r="A16" s="28" t="s">
        <v>74</v>
      </c>
      <c r="B16" s="16">
        <v>240</v>
      </c>
      <c r="C16" s="17">
        <v>43307</v>
      </c>
      <c r="D16" s="17">
        <v>43283</v>
      </c>
      <c r="E16" s="17"/>
      <c r="F16" s="17"/>
      <c r="G16" s="1">
        <f t="shared" si="0"/>
        <v>-24</v>
      </c>
      <c r="H16" s="16">
        <f t="shared" si="1"/>
        <v>-5760</v>
      </c>
    </row>
    <row r="17" spans="1:8" ht="14.25">
      <c r="A17" s="28" t="s">
        <v>75</v>
      </c>
      <c r="B17" s="16">
        <v>375</v>
      </c>
      <c r="C17" s="17">
        <v>43306</v>
      </c>
      <c r="D17" s="17">
        <v>43283</v>
      </c>
      <c r="E17" s="17"/>
      <c r="F17" s="17"/>
      <c r="G17" s="1">
        <f t="shared" si="0"/>
        <v>-23</v>
      </c>
      <c r="H17" s="16">
        <f t="shared" si="1"/>
        <v>-8625</v>
      </c>
    </row>
    <row r="18" spans="1:8" ht="14.25">
      <c r="A18" s="28" t="s">
        <v>76</v>
      </c>
      <c r="B18" s="16">
        <v>33.62</v>
      </c>
      <c r="C18" s="17">
        <v>43287</v>
      </c>
      <c r="D18" s="17">
        <v>43290</v>
      </c>
      <c r="E18" s="17"/>
      <c r="F18" s="17"/>
      <c r="G18" s="1">
        <f t="shared" si="0"/>
        <v>3</v>
      </c>
      <c r="H18" s="16">
        <f t="shared" si="1"/>
        <v>100.85999999999999</v>
      </c>
    </row>
    <row r="19" spans="1:8" ht="14.25">
      <c r="A19" s="28" t="s">
        <v>77</v>
      </c>
      <c r="B19" s="16">
        <v>5850</v>
      </c>
      <c r="C19" s="17">
        <v>43311</v>
      </c>
      <c r="D19" s="17">
        <v>43290</v>
      </c>
      <c r="E19" s="17"/>
      <c r="F19" s="17"/>
      <c r="G19" s="1">
        <f t="shared" si="0"/>
        <v>-21</v>
      </c>
      <c r="H19" s="16">
        <f t="shared" si="1"/>
        <v>-122850</v>
      </c>
    </row>
    <row r="20" spans="1:8" ht="14.25">
      <c r="A20" s="28" t="s">
        <v>78</v>
      </c>
      <c r="B20" s="16">
        <v>54.99</v>
      </c>
      <c r="C20" s="17">
        <v>43330</v>
      </c>
      <c r="D20" s="17">
        <v>43339</v>
      </c>
      <c r="E20" s="17"/>
      <c r="F20" s="17"/>
      <c r="G20" s="1">
        <f t="shared" si="0"/>
        <v>9</v>
      </c>
      <c r="H20" s="16">
        <f t="shared" si="1"/>
        <v>494.91</v>
      </c>
    </row>
    <row r="21" spans="1:8" ht="14.25">
      <c r="A21" s="28" t="s">
        <v>79</v>
      </c>
      <c r="B21" s="16">
        <v>31.2</v>
      </c>
      <c r="C21" s="17">
        <v>43344</v>
      </c>
      <c r="D21" s="17">
        <v>43339</v>
      </c>
      <c r="E21" s="17"/>
      <c r="F21" s="17"/>
      <c r="G21" s="1">
        <f t="shared" si="0"/>
        <v>-5</v>
      </c>
      <c r="H21" s="16">
        <f t="shared" si="1"/>
        <v>-156</v>
      </c>
    </row>
    <row r="22" spans="1:8" ht="14.25">
      <c r="A22" s="28" t="s">
        <v>80</v>
      </c>
      <c r="B22" s="16">
        <v>191.1</v>
      </c>
      <c r="C22" s="17">
        <v>43344</v>
      </c>
      <c r="D22" s="17">
        <v>43339</v>
      </c>
      <c r="E22" s="17"/>
      <c r="F22" s="17"/>
      <c r="G22" s="1">
        <f t="shared" si="0"/>
        <v>-5</v>
      </c>
      <c r="H22" s="16">
        <f t="shared" si="1"/>
        <v>-955.5</v>
      </c>
    </row>
    <row r="23" spans="1:8" ht="14.25">
      <c r="A23" s="28" t="s">
        <v>81</v>
      </c>
      <c r="B23" s="16">
        <v>409.5</v>
      </c>
      <c r="C23" s="17">
        <v>43344</v>
      </c>
      <c r="D23" s="17">
        <v>43339</v>
      </c>
      <c r="E23" s="17"/>
      <c r="F23" s="17"/>
      <c r="G23" s="1">
        <f t="shared" si="0"/>
        <v>-5</v>
      </c>
      <c r="H23" s="16">
        <f t="shared" si="1"/>
        <v>-2047.5</v>
      </c>
    </row>
    <row r="24" spans="1:8" ht="14.25">
      <c r="A24" s="28" t="s">
        <v>82</v>
      </c>
      <c r="B24" s="16">
        <v>85.8</v>
      </c>
      <c r="C24" s="17">
        <v>43344</v>
      </c>
      <c r="D24" s="17">
        <v>43339</v>
      </c>
      <c r="E24" s="17"/>
      <c r="F24" s="17"/>
      <c r="G24" s="1">
        <f t="shared" si="0"/>
        <v>-5</v>
      </c>
      <c r="H24" s="16">
        <f t="shared" si="1"/>
        <v>-429</v>
      </c>
    </row>
    <row r="25" spans="1:8" ht="14.25">
      <c r="A25" s="28" t="s">
        <v>83</v>
      </c>
      <c r="B25" s="16">
        <v>332</v>
      </c>
      <c r="C25" s="17">
        <v>43344</v>
      </c>
      <c r="D25" s="17">
        <v>43339</v>
      </c>
      <c r="E25" s="17"/>
      <c r="F25" s="17"/>
      <c r="G25" s="1">
        <f t="shared" si="0"/>
        <v>-5</v>
      </c>
      <c r="H25" s="16">
        <f t="shared" si="1"/>
        <v>-1660</v>
      </c>
    </row>
    <row r="26" spans="1:8" ht="14.25">
      <c r="A26" s="28" t="s">
        <v>84</v>
      </c>
      <c r="B26" s="16">
        <v>7.88</v>
      </c>
      <c r="C26" s="17">
        <v>43364</v>
      </c>
      <c r="D26" s="17">
        <v>43339</v>
      </c>
      <c r="E26" s="17"/>
      <c r="F26" s="17"/>
      <c r="G26" s="1">
        <f t="shared" si="0"/>
        <v>-25</v>
      </c>
      <c r="H26" s="16">
        <f t="shared" si="1"/>
        <v>-197</v>
      </c>
    </row>
    <row r="27" spans="1:8" ht="14.25">
      <c r="A27" s="28" t="s">
        <v>85</v>
      </c>
      <c r="B27" s="16">
        <v>3.91</v>
      </c>
      <c r="C27" s="17">
        <v>43322</v>
      </c>
      <c r="D27" s="17">
        <v>43339</v>
      </c>
      <c r="E27" s="17"/>
      <c r="F27" s="17"/>
      <c r="G27" s="1">
        <f t="shared" si="0"/>
        <v>17</v>
      </c>
      <c r="H27" s="16">
        <f t="shared" si="1"/>
        <v>66.47</v>
      </c>
    </row>
    <row r="28" spans="1:8" ht="14.25">
      <c r="A28" s="28" t="s">
        <v>86</v>
      </c>
      <c r="B28" s="16">
        <v>1440</v>
      </c>
      <c r="C28" s="17">
        <v>43335</v>
      </c>
      <c r="D28" s="17">
        <v>43339</v>
      </c>
      <c r="E28" s="17"/>
      <c r="F28" s="17"/>
      <c r="G28" s="1">
        <f t="shared" si="0"/>
        <v>4</v>
      </c>
      <c r="H28" s="16">
        <f t="shared" si="1"/>
        <v>5760</v>
      </c>
    </row>
    <row r="29" spans="1:8" ht="14.25">
      <c r="A29" s="28" t="s">
        <v>87</v>
      </c>
      <c r="B29" s="16">
        <v>435</v>
      </c>
      <c r="C29" s="17">
        <v>43344</v>
      </c>
      <c r="D29" s="17">
        <v>43339</v>
      </c>
      <c r="E29" s="17"/>
      <c r="F29" s="17"/>
      <c r="G29" s="1">
        <f t="shared" si="0"/>
        <v>-5</v>
      </c>
      <c r="H29" s="16">
        <f t="shared" si="1"/>
        <v>-2175</v>
      </c>
    </row>
    <row r="30" spans="1:8" ht="14.2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4.2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4.2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4.2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4.2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4.2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4.2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4.2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4.2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4.2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4.2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4.2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4.2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4.2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4.2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4.2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4.2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4.2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4.2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4.2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4.2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4.2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4.2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4.2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4.2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4.2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4.2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4.2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4.2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4.2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4.2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4.2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4.2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4.2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4.2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4.2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4.2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4.2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4.2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4.2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4.2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4.2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4.2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4.2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4.2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4.2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4.2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4.2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4.2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4.2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4.2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4.2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4.2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4.2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4.2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4.2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4.2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4.2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4.2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4.2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4.2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4.2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4.2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4.2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4.2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4.2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4.2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4.2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4.2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4.2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4.2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4.2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4.2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4.2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4.2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4.2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4.2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4.2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4.2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4.2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4.2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4.2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4.2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4.2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4.2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4.2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4.2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4.2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4.2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4.2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4.2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4.2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4.2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4.2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4.2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4.2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4.2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4.2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4.2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4.2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4.2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4.2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4.2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4.2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4.2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4.2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4.2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4.2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4.2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4.2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4.2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4.2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4.2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4.2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4.2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4.2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4.2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4.2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4.2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4.2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4.2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4.2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4.2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4.2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4.2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4.2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4.2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4.2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4.2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4.2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4.2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4.2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4.2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4.2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4.2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4.2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4.2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4.2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4.2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4.2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4.2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4.2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4.2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4.2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4.2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4.2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4.2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4.2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4.2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4.2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4.2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4.2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4.2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4.2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4.2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4.2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4.2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4.2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4.2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4.2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4.2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4.2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4.2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4.2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4.2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4.2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4.2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4.2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4.2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4.2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4.2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4.2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4.2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4.25">
      <c r="B1" s="19">
        <f>SUM(B4:B195)</f>
        <v>13350.87</v>
      </c>
      <c r="C1">
        <f>COUNTA(A4:A203)</f>
        <v>21</v>
      </c>
      <c r="G1" s="20">
        <f>IF(B1&lt;&gt;0,H1/B1,0)</f>
        <v>-26.772649273043626</v>
      </c>
      <c r="H1" s="19">
        <f>SUM(H4:H195)</f>
        <v>-357438.16</v>
      </c>
    </row>
    <row r="3" spans="1:8" s="15" customFormat="1" ht="42.7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4.25">
      <c r="A4" s="28" t="s">
        <v>88</v>
      </c>
      <c r="B4" s="16">
        <v>350</v>
      </c>
      <c r="C4" s="17">
        <v>43428</v>
      </c>
      <c r="D4" s="17">
        <v>43402</v>
      </c>
      <c r="E4" s="17"/>
      <c r="F4" s="17"/>
      <c r="G4" s="1">
        <f>D4-C4-(F4-E4)</f>
        <v>-26</v>
      </c>
      <c r="H4" s="16">
        <f>B4*G4</f>
        <v>-9100</v>
      </c>
    </row>
    <row r="5" spans="1:8" ht="14.25">
      <c r="A5" s="28" t="s">
        <v>89</v>
      </c>
      <c r="B5" s="16">
        <v>220</v>
      </c>
      <c r="C5" s="17">
        <v>43428</v>
      </c>
      <c r="D5" s="17">
        <v>43402</v>
      </c>
      <c r="E5" s="17"/>
      <c r="F5" s="17"/>
      <c r="G5" s="1">
        <f aca="true" t="shared" si="0" ref="G5:G68">D5-C5-(F5-E5)</f>
        <v>-26</v>
      </c>
      <c r="H5" s="16">
        <f aca="true" t="shared" si="1" ref="H5:H68">B5*G5</f>
        <v>-5720</v>
      </c>
    </row>
    <row r="6" spans="1:8" ht="14.25">
      <c r="A6" s="28" t="s">
        <v>90</v>
      </c>
      <c r="B6" s="16">
        <v>670.95</v>
      </c>
      <c r="C6" s="17">
        <v>43428</v>
      </c>
      <c r="D6" s="17">
        <v>43402</v>
      </c>
      <c r="E6" s="17"/>
      <c r="F6" s="17"/>
      <c r="G6" s="1">
        <f t="shared" si="0"/>
        <v>-26</v>
      </c>
      <c r="H6" s="16">
        <f t="shared" si="1"/>
        <v>-17444.7</v>
      </c>
    </row>
    <row r="7" spans="1:8" ht="14.25">
      <c r="A7" s="28" t="s">
        <v>91</v>
      </c>
      <c r="B7" s="16">
        <v>160</v>
      </c>
      <c r="C7" s="17">
        <v>43443</v>
      </c>
      <c r="D7" s="17">
        <v>43416</v>
      </c>
      <c r="E7" s="17"/>
      <c r="F7" s="17"/>
      <c r="G7" s="1">
        <f t="shared" si="0"/>
        <v>-27</v>
      </c>
      <c r="H7" s="16">
        <f t="shared" si="1"/>
        <v>-4320</v>
      </c>
    </row>
    <row r="8" spans="1:8" ht="14.25">
      <c r="A8" s="28" t="s">
        <v>92</v>
      </c>
      <c r="B8" s="16">
        <v>240</v>
      </c>
      <c r="C8" s="17">
        <v>43443</v>
      </c>
      <c r="D8" s="17">
        <v>43416</v>
      </c>
      <c r="E8" s="17"/>
      <c r="F8" s="17"/>
      <c r="G8" s="1">
        <f t="shared" si="0"/>
        <v>-27</v>
      </c>
      <c r="H8" s="16">
        <f t="shared" si="1"/>
        <v>-6480</v>
      </c>
    </row>
    <row r="9" spans="1:8" ht="14.25">
      <c r="A9" s="28" t="s">
        <v>93</v>
      </c>
      <c r="B9" s="16">
        <v>2080</v>
      </c>
      <c r="C9" s="17">
        <v>43456</v>
      </c>
      <c r="D9" s="17">
        <v>43428</v>
      </c>
      <c r="E9" s="17"/>
      <c r="F9" s="17"/>
      <c r="G9" s="1">
        <f t="shared" si="0"/>
        <v>-28</v>
      </c>
      <c r="H9" s="16">
        <f t="shared" si="1"/>
        <v>-58240</v>
      </c>
    </row>
    <row r="10" spans="1:8" ht="14.25">
      <c r="A10" s="28" t="s">
        <v>94</v>
      </c>
      <c r="B10" s="16">
        <v>25.99</v>
      </c>
      <c r="C10" s="17">
        <v>43456</v>
      </c>
      <c r="D10" s="17">
        <v>43428</v>
      </c>
      <c r="E10" s="17"/>
      <c r="F10" s="17"/>
      <c r="G10" s="1">
        <f t="shared" si="0"/>
        <v>-28</v>
      </c>
      <c r="H10" s="16">
        <f t="shared" si="1"/>
        <v>-727.7199999999999</v>
      </c>
    </row>
    <row r="11" spans="1:8" ht="14.25">
      <c r="A11" s="28" t="s">
        <v>95</v>
      </c>
      <c r="B11" s="16">
        <v>920</v>
      </c>
      <c r="C11" s="17">
        <v>43458</v>
      </c>
      <c r="D11" s="17">
        <v>43428</v>
      </c>
      <c r="E11" s="17"/>
      <c r="F11" s="17"/>
      <c r="G11" s="1">
        <f t="shared" si="0"/>
        <v>-30</v>
      </c>
      <c r="H11" s="16">
        <f t="shared" si="1"/>
        <v>-27600</v>
      </c>
    </row>
    <row r="12" spans="1:8" ht="14.25">
      <c r="A12" s="28" t="s">
        <v>96</v>
      </c>
      <c r="B12" s="16">
        <v>35.2</v>
      </c>
      <c r="C12" s="17">
        <v>43458</v>
      </c>
      <c r="D12" s="17">
        <v>43428</v>
      </c>
      <c r="E12" s="17"/>
      <c r="F12" s="17"/>
      <c r="G12" s="1">
        <f t="shared" si="0"/>
        <v>-30</v>
      </c>
      <c r="H12" s="16">
        <f t="shared" si="1"/>
        <v>-1056</v>
      </c>
    </row>
    <row r="13" spans="1:8" ht="14.25">
      <c r="A13" s="28" t="s">
        <v>97</v>
      </c>
      <c r="B13" s="16">
        <v>610.45</v>
      </c>
      <c r="C13" s="17">
        <v>43458</v>
      </c>
      <c r="D13" s="17">
        <v>43428</v>
      </c>
      <c r="E13" s="17"/>
      <c r="F13" s="17"/>
      <c r="G13" s="1">
        <f t="shared" si="0"/>
        <v>-30</v>
      </c>
      <c r="H13" s="16">
        <f t="shared" si="1"/>
        <v>-18313.5</v>
      </c>
    </row>
    <row r="14" spans="1:8" ht="14.25">
      <c r="A14" s="28" t="s">
        <v>98</v>
      </c>
      <c r="B14" s="16">
        <v>1619.4</v>
      </c>
      <c r="C14" s="17">
        <v>43458</v>
      </c>
      <c r="D14" s="17">
        <v>43428</v>
      </c>
      <c r="E14" s="17"/>
      <c r="F14" s="17"/>
      <c r="G14" s="1">
        <f t="shared" si="0"/>
        <v>-30</v>
      </c>
      <c r="H14" s="16">
        <f t="shared" si="1"/>
        <v>-48582</v>
      </c>
    </row>
    <row r="15" spans="1:8" ht="14.25">
      <c r="A15" s="28" t="s">
        <v>99</v>
      </c>
      <c r="B15" s="16">
        <v>235.5</v>
      </c>
      <c r="C15" s="17">
        <v>43458</v>
      </c>
      <c r="D15" s="17">
        <v>43428</v>
      </c>
      <c r="E15" s="17"/>
      <c r="F15" s="17"/>
      <c r="G15" s="1">
        <f t="shared" si="0"/>
        <v>-30</v>
      </c>
      <c r="H15" s="16">
        <f t="shared" si="1"/>
        <v>-7065</v>
      </c>
    </row>
    <row r="16" spans="1:8" ht="14.25">
      <c r="A16" s="28" t="s">
        <v>96</v>
      </c>
      <c r="B16" s="16">
        <v>124.8</v>
      </c>
      <c r="C16" s="17">
        <v>43458</v>
      </c>
      <c r="D16" s="17">
        <v>43428</v>
      </c>
      <c r="E16" s="17"/>
      <c r="F16" s="17"/>
      <c r="G16" s="1">
        <f t="shared" si="0"/>
        <v>-30</v>
      </c>
      <c r="H16" s="16">
        <f t="shared" si="1"/>
        <v>-3744</v>
      </c>
    </row>
    <row r="17" spans="1:8" ht="14.25">
      <c r="A17" s="28" t="s">
        <v>100</v>
      </c>
      <c r="B17" s="16">
        <v>240</v>
      </c>
      <c r="C17" s="17">
        <v>43463</v>
      </c>
      <c r="D17" s="17">
        <v>43439</v>
      </c>
      <c r="E17" s="17"/>
      <c r="F17" s="17"/>
      <c r="G17" s="1">
        <f t="shared" si="0"/>
        <v>-24</v>
      </c>
      <c r="H17" s="16">
        <f t="shared" si="1"/>
        <v>-5760</v>
      </c>
    </row>
    <row r="18" spans="1:8" ht="14.25">
      <c r="A18" s="28" t="s">
        <v>101</v>
      </c>
      <c r="B18" s="16">
        <v>761.35</v>
      </c>
      <c r="C18" s="17">
        <v>43463</v>
      </c>
      <c r="D18" s="17">
        <v>43439</v>
      </c>
      <c r="E18" s="17"/>
      <c r="F18" s="17"/>
      <c r="G18" s="1">
        <f t="shared" si="0"/>
        <v>-24</v>
      </c>
      <c r="H18" s="16">
        <f t="shared" si="1"/>
        <v>-18272.4</v>
      </c>
    </row>
    <row r="19" spans="1:8" ht="14.25">
      <c r="A19" s="28" t="s">
        <v>102</v>
      </c>
      <c r="B19" s="16">
        <v>95.26</v>
      </c>
      <c r="C19" s="17">
        <v>43464</v>
      </c>
      <c r="D19" s="17">
        <v>43439</v>
      </c>
      <c r="E19" s="17"/>
      <c r="F19" s="17"/>
      <c r="G19" s="1">
        <f t="shared" si="0"/>
        <v>-25</v>
      </c>
      <c r="H19" s="16">
        <f t="shared" si="1"/>
        <v>-2381.5</v>
      </c>
    </row>
    <row r="20" spans="1:8" ht="14.25">
      <c r="A20" s="28" t="s">
        <v>103</v>
      </c>
      <c r="B20" s="16">
        <v>261.12</v>
      </c>
      <c r="C20" s="17">
        <v>43468</v>
      </c>
      <c r="D20" s="17">
        <v>43439</v>
      </c>
      <c r="E20" s="17"/>
      <c r="F20" s="17"/>
      <c r="G20" s="1">
        <f t="shared" si="0"/>
        <v>-29</v>
      </c>
      <c r="H20" s="16">
        <f t="shared" si="1"/>
        <v>-7572.4800000000005</v>
      </c>
    </row>
    <row r="21" spans="1:8" ht="14.25">
      <c r="A21" s="28" t="s">
        <v>104</v>
      </c>
      <c r="B21" s="16">
        <v>16.33</v>
      </c>
      <c r="C21" s="17">
        <v>43469</v>
      </c>
      <c r="D21" s="17">
        <v>43439</v>
      </c>
      <c r="E21" s="17"/>
      <c r="F21" s="17"/>
      <c r="G21" s="1">
        <f t="shared" si="0"/>
        <v>-30</v>
      </c>
      <c r="H21" s="16">
        <f t="shared" si="1"/>
        <v>-489.9</v>
      </c>
    </row>
    <row r="22" spans="1:8" ht="14.25">
      <c r="A22" s="28" t="s">
        <v>105</v>
      </c>
      <c r="B22" s="16">
        <v>1635.68</v>
      </c>
      <c r="C22" s="17">
        <v>43474</v>
      </c>
      <c r="D22" s="17">
        <v>43451</v>
      </c>
      <c r="E22" s="17"/>
      <c r="F22" s="17"/>
      <c r="G22" s="1">
        <f t="shared" si="0"/>
        <v>-23</v>
      </c>
      <c r="H22" s="16">
        <f t="shared" si="1"/>
        <v>-37620.64</v>
      </c>
    </row>
    <row r="23" spans="1:8" ht="14.25">
      <c r="A23" s="28" t="s">
        <v>106</v>
      </c>
      <c r="B23" s="16">
        <v>773.84</v>
      </c>
      <c r="C23" s="17">
        <v>43474</v>
      </c>
      <c r="D23" s="17">
        <v>43451</v>
      </c>
      <c r="E23" s="17"/>
      <c r="F23" s="17"/>
      <c r="G23" s="1">
        <f t="shared" si="0"/>
        <v>-23</v>
      </c>
      <c r="H23" s="16">
        <f t="shared" si="1"/>
        <v>-17798.32</v>
      </c>
    </row>
    <row r="24" spans="1:8" ht="14.25">
      <c r="A24" s="28" t="s">
        <v>107</v>
      </c>
      <c r="B24" s="16">
        <v>2275</v>
      </c>
      <c r="C24" s="17">
        <v>43477</v>
      </c>
      <c r="D24" s="17">
        <v>43451</v>
      </c>
      <c r="E24" s="17"/>
      <c r="F24" s="17"/>
      <c r="G24" s="1">
        <f t="shared" si="0"/>
        <v>-26</v>
      </c>
      <c r="H24" s="16">
        <f t="shared" si="1"/>
        <v>-59150</v>
      </c>
    </row>
    <row r="25" spans="1:8" ht="14.2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4.2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4.2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4.2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4.2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4.2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4.2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4.2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4.2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4.2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4.2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4.2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4.2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4.2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4.2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4.2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4.2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4.2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4.2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4.2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4.2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4.2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4.2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4.2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4.2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4.2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4.2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4.2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4.2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4.2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4.2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4.2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4.2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4.2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4.2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4.2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4.2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4.2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4.2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4.2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4.2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4.2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4.2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4.2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4.2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4.2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4.2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4.2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4.2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4.2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4.2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4.2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4.2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4.2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4.2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4.2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4.2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4.2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4.2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4.2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4.2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4.2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4.2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4.2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4.2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4.2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4.2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4.2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4.2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4.2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4.2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4.2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4.2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4.2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4.2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4.2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4.2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4.2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4.2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4.2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4.2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4.2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4.2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4.2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4.2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4.2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4.2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4.2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4.2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4.2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4.2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4.2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4.2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4.2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4.2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4.2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4.2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4.2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4.2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4.2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4.2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4.2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4.2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4.2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4.2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4.2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4.2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4.2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4.2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4.2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4.2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4.2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4.2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4.2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4.2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4.2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4.2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4.2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4.2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4.2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4.2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4.2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4.2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4.2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4.2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4.2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4.2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4.2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4.2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4.2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4.2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4.2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4.2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4.2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4.2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4.2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4.2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4.2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4.2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4.2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4.2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4.2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4.2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4.2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4.2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4.2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4.2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4.2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4.2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4.2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4.2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4.2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4.2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4.2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4.2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4.2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4.2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4.2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4.2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4.2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4.2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4.2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4.2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4.2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4.2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4.2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4.2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4.2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4.2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4.2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4.2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4.2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4.2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4.2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4.2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4.2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4.2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4.2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2019-01-09T13:33:58Z</dcterms:modified>
  <cp:category/>
  <cp:version/>
  <cp:contentType/>
  <cp:contentStatus/>
</cp:coreProperties>
</file>